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JBB\Nucleus Forlag Dropbox\Vækstlys\Til hjemmeside\"/>
    </mc:Choice>
  </mc:AlternateContent>
  <xr:revisionPtr revIDLastSave="0" documentId="13_ncr:1_{123F3CB5-895E-4F29-A804-B4B9F15E2F45}" xr6:coauthVersionLast="37" xr6:coauthVersionMax="37" xr10:uidLastSave="{00000000-0000-0000-0000-000000000000}"/>
  <bookViews>
    <workbookView xWindow="0" yWindow="0" windowWidth="28780" windowHeight="12180" activeTab="1" xr2:uid="{A89DAF91-34F7-4854-AF97-CBD09BE9750B}"/>
  </bookViews>
  <sheets>
    <sheet name="Data til aktivitet 5.3." sheetId="1" r:id="rId1"/>
    <sheet name="Supplerende forsøg -næringsstof" sheetId="2" r:id="rId2"/>
  </sheets>
  <externalReferences>
    <externalReference r:id="rId3"/>
    <externalReference r:id="rId4"/>
  </externalReferenc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5" i="2" l="1"/>
  <c r="H26" i="2" l="1"/>
  <c r="H27" i="2" s="1"/>
  <c r="H28" i="2" s="1"/>
  <c r="G26" i="2"/>
  <c r="G27" i="2" s="1"/>
  <c r="G28" i="2" s="1"/>
  <c r="F26" i="2"/>
  <c r="F27" i="2" s="1"/>
  <c r="F28" i="2" s="1"/>
  <c r="E26" i="2"/>
  <c r="E27" i="2" s="1"/>
  <c r="E28" i="2" s="1"/>
  <c r="D26" i="2"/>
  <c r="D27" i="2" s="1"/>
  <c r="D28" i="2" s="1"/>
  <c r="C26" i="2"/>
  <c r="C27" i="2" s="1"/>
  <c r="C28" i="2" s="1"/>
  <c r="B26" i="2"/>
  <c r="H5" i="2"/>
  <c r="G5" i="2"/>
  <c r="E5" i="2"/>
  <c r="D5" i="2"/>
  <c r="V27" i="1"/>
  <c r="V28" i="1" s="1"/>
  <c r="U27" i="1"/>
  <c r="U28" i="1" s="1"/>
  <c r="T27" i="1"/>
  <c r="T28" i="1" s="1"/>
  <c r="S27" i="1"/>
  <c r="S28" i="1" s="1"/>
  <c r="R27" i="1"/>
  <c r="R28" i="1" s="1"/>
  <c r="Q27" i="1"/>
  <c r="Q28" i="1" s="1"/>
  <c r="P27" i="1"/>
  <c r="P28" i="1" s="1"/>
  <c r="O27" i="1"/>
  <c r="O28" i="1" s="1"/>
  <c r="N27" i="1"/>
</calcChain>
</file>

<file path=xl/sharedStrings.xml><?xml version="1.0" encoding="utf-8"?>
<sst xmlns="http://schemas.openxmlformats.org/spreadsheetml/2006/main" count="27" uniqueCount="23">
  <si>
    <t>Spirelængde</t>
  </si>
  <si>
    <t>Dag 0</t>
  </si>
  <si>
    <t>Dag 7</t>
  </si>
  <si>
    <t>Middelværdi</t>
  </si>
  <si>
    <t>Tilvækst i %</t>
  </si>
  <si>
    <t>Dag 10</t>
  </si>
  <si>
    <t>Koncentration af substral (vol-%)</t>
  </si>
  <si>
    <t>Tilvækst (mm)</t>
  </si>
  <si>
    <t>Tilvækst (%)</t>
  </si>
  <si>
    <t>Lysintensitet (lx)</t>
  </si>
  <si>
    <t>Middelspirelængde (mm)</t>
  </si>
  <si>
    <t>Figur 1: Data for gødningens betydning for karsevækst</t>
  </si>
  <si>
    <t>Figur 2: Karseplanter ved dag 10 efter vækst ved forskellige gødningskoncentrationer</t>
  </si>
  <si>
    <t xml:space="preserve">© 2018 Kresten Cæsar Torp, Thomas Brun Kristensen og Nucleus Forlag ApS </t>
  </si>
  <si>
    <t>Vækstlys • ISBN 978-87-93647-01-5 • www.nucleus.dk</t>
  </si>
  <si>
    <t>Figur 3. Resultat af undersøgelse af primærproduktionens afhængighed af gødningskoncentrationen</t>
  </si>
  <si>
    <t>VÆKSTLYS - Ekstraaktivitet til aktivitet 5.3. Primærproduktionens afhængighed af lysets intensitet</t>
  </si>
  <si>
    <t>Udført i 200 mL bægerglas</t>
  </si>
  <si>
    <t>Udført i 80 mL bægerglas</t>
  </si>
  <si>
    <t xml:space="preserve">Figur 1: Data fra undersøgelser i bægerglas af to forskellige størrelser. </t>
  </si>
  <si>
    <t>VÆKSTLYS - Data og vejledning til aktivitet 5.3: Primærproduktionens afhængighed af lysintensiteten</t>
  </si>
  <si>
    <t>Karsen er ikke gødet i denne undersøgelse</t>
  </si>
  <si>
    <t xml:space="preserve">Det at resultaterne er 'pænere' i de større bægerglas, skyldes  sandsynligvis at fugtigheden er lettere at styre.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</si>
</sst>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b/>
      <sz val="20"/>
      <color theme="1"/>
      <name val="Calibri"/>
      <family val="2"/>
      <scheme val="minor"/>
    </font>
    <font>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164" fontId="0" fillId="0" borderId="1" xfId="0" applyNumberFormat="1" applyBorder="1"/>
    <xf numFmtId="0" fontId="1" fillId="0" borderId="1" xfId="0" applyFont="1" applyBorder="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a-DK"/>
              <a:t>Figur 2. Tilvækst som</a:t>
            </a:r>
            <a:r>
              <a:rPr lang="da-DK" baseline="0"/>
              <a:t> funktion af lysintensitet </a:t>
            </a:r>
            <a:endParaRPr lang="da-DK"/>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scatterChart>
        <c:scatterStyle val="lineMarker"/>
        <c:varyColors val="0"/>
        <c:ser>
          <c:idx val="0"/>
          <c:order val="0"/>
          <c:tx>
            <c:v>80 mL bægerglas</c:v>
          </c:tx>
          <c:spPr>
            <a:ln w="19050" cap="rnd">
              <a:noFill/>
              <a:round/>
            </a:ln>
            <a:effectLst/>
          </c:spPr>
          <c:marker>
            <c:symbol val="circle"/>
            <c:size val="5"/>
            <c:spPr>
              <a:solidFill>
                <a:schemeClr val="accent1"/>
              </a:solidFill>
              <a:ln w="9525">
                <a:solidFill>
                  <a:schemeClr val="accent1"/>
                </a:solidFill>
              </a:ln>
              <a:effectLst/>
            </c:spPr>
          </c:marker>
          <c:xVal>
            <c:numRef>
              <c:f>[1]Ark1!$C$4:$F$4</c:f>
              <c:numCache>
                <c:formatCode>General</c:formatCode>
                <c:ptCount val="4"/>
                <c:pt idx="0">
                  <c:v>1000</c:v>
                </c:pt>
                <c:pt idx="1">
                  <c:v>2000</c:v>
                </c:pt>
                <c:pt idx="2">
                  <c:v>4000</c:v>
                </c:pt>
                <c:pt idx="3">
                  <c:v>8000</c:v>
                </c:pt>
              </c:numCache>
            </c:numRef>
          </c:xVal>
          <c:yVal>
            <c:numRef>
              <c:f>[1]Ark1!$C$26:$F$26</c:f>
              <c:numCache>
                <c:formatCode>General</c:formatCode>
                <c:ptCount val="4"/>
                <c:pt idx="0">
                  <c:v>1.3819095477387042</c:v>
                </c:pt>
                <c:pt idx="1">
                  <c:v>13.065326633165835</c:v>
                </c:pt>
                <c:pt idx="2">
                  <c:v>23.241206030150757</c:v>
                </c:pt>
                <c:pt idx="3">
                  <c:v>13.693467336683424</c:v>
                </c:pt>
              </c:numCache>
            </c:numRef>
          </c:yVal>
          <c:smooth val="0"/>
          <c:extLst>
            <c:ext xmlns:c16="http://schemas.microsoft.com/office/drawing/2014/chart" uri="{C3380CC4-5D6E-409C-BE32-E72D297353CC}">
              <c16:uniqueId val="{00000000-32DF-4AC1-9CDC-064BC63C4398}"/>
            </c:ext>
          </c:extLst>
        </c:ser>
        <c:ser>
          <c:idx val="1"/>
          <c:order val="1"/>
          <c:tx>
            <c:v>200 mL bægerglas</c:v>
          </c:tx>
          <c:spPr>
            <a:ln w="25400" cap="rnd">
              <a:noFill/>
              <a:round/>
            </a:ln>
            <a:effectLst/>
          </c:spPr>
          <c:marker>
            <c:symbol val="circle"/>
            <c:size val="5"/>
            <c:spPr>
              <a:solidFill>
                <a:schemeClr val="accent2"/>
              </a:solidFill>
              <a:ln w="9525">
                <a:solidFill>
                  <a:schemeClr val="accent2"/>
                </a:solidFill>
              </a:ln>
              <a:effectLst/>
            </c:spPr>
          </c:marker>
          <c:xVal>
            <c:numRef>
              <c:f>[1]Ark1!$G$4:$J$4</c:f>
              <c:numCache>
                <c:formatCode>General</c:formatCode>
                <c:ptCount val="4"/>
                <c:pt idx="0">
                  <c:v>1000</c:v>
                </c:pt>
                <c:pt idx="1">
                  <c:v>2000</c:v>
                </c:pt>
                <c:pt idx="2">
                  <c:v>4000</c:v>
                </c:pt>
                <c:pt idx="3">
                  <c:v>8000</c:v>
                </c:pt>
              </c:numCache>
            </c:numRef>
          </c:xVal>
          <c:yVal>
            <c:numRef>
              <c:f>[1]Ark1!$G$26:$J$26</c:f>
              <c:numCache>
                <c:formatCode>General</c:formatCode>
                <c:ptCount val="4"/>
                <c:pt idx="0">
                  <c:v>5.5276381909547814</c:v>
                </c:pt>
                <c:pt idx="1">
                  <c:v>7.7889447236180942</c:v>
                </c:pt>
                <c:pt idx="2">
                  <c:v>20.351758793969854</c:v>
                </c:pt>
                <c:pt idx="3">
                  <c:v>29.773869346733676</c:v>
                </c:pt>
              </c:numCache>
            </c:numRef>
          </c:yVal>
          <c:smooth val="0"/>
          <c:extLst>
            <c:ext xmlns:c16="http://schemas.microsoft.com/office/drawing/2014/chart" uri="{C3380CC4-5D6E-409C-BE32-E72D297353CC}">
              <c16:uniqueId val="{00000001-32DF-4AC1-9CDC-064BC63C4398}"/>
            </c:ext>
          </c:extLst>
        </c:ser>
        <c:dLbls>
          <c:showLegendKey val="0"/>
          <c:showVal val="0"/>
          <c:showCatName val="0"/>
          <c:showSerName val="0"/>
          <c:showPercent val="0"/>
          <c:showBubbleSize val="0"/>
        </c:dLbls>
        <c:axId val="445604992"/>
        <c:axId val="445605648"/>
      </c:scatterChart>
      <c:valAx>
        <c:axId val="4456049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Lysintensitet</a:t>
                </a:r>
                <a:r>
                  <a:rPr lang="da-DK" baseline="0"/>
                  <a:t> (lux)</a:t>
                </a:r>
                <a:endParaRPr lang="da-DK"/>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445605648"/>
        <c:crosses val="autoZero"/>
        <c:crossBetween val="midCat"/>
      </c:valAx>
      <c:valAx>
        <c:axId val="445605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Tilvækst</a:t>
                </a:r>
                <a:r>
                  <a:rPr lang="da-DK" baseline="0"/>
                  <a:t> (%)</a:t>
                </a:r>
                <a:endParaRPr lang="da-DK"/>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445604992"/>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[2]Ark1!$C$5:$H$5</c:f>
              <c:numCache>
                <c:formatCode>General</c:formatCode>
                <c:ptCount val="6"/>
                <c:pt idx="0">
                  <c:v>0</c:v>
                </c:pt>
                <c:pt idx="1">
                  <c:v>0.125</c:v>
                </c:pt>
                <c:pt idx="2">
                  <c:v>0.25</c:v>
                </c:pt>
                <c:pt idx="3">
                  <c:v>0.5</c:v>
                </c:pt>
                <c:pt idx="4">
                  <c:v>1</c:v>
                </c:pt>
                <c:pt idx="5">
                  <c:v>2</c:v>
                </c:pt>
              </c:numCache>
            </c:numRef>
          </c:xVal>
          <c:yVal>
            <c:numRef>
              <c:f>[2]Ark1!$C$28:$H$28</c:f>
              <c:numCache>
                <c:formatCode>General</c:formatCode>
                <c:ptCount val="6"/>
                <c:pt idx="0">
                  <c:v>19.597989949748758</c:v>
                </c:pt>
                <c:pt idx="1">
                  <c:v>38.190954773869358</c:v>
                </c:pt>
                <c:pt idx="2">
                  <c:v>46.984924623115589</c:v>
                </c:pt>
                <c:pt idx="3">
                  <c:v>44.974874371859308</c:v>
                </c:pt>
                <c:pt idx="4">
                  <c:v>49.62311557788945</c:v>
                </c:pt>
                <c:pt idx="5">
                  <c:v>65.829145728643226</c:v>
                </c:pt>
              </c:numCache>
            </c:numRef>
          </c:yVal>
          <c:smooth val="0"/>
          <c:extLst>
            <c:ext xmlns:c16="http://schemas.microsoft.com/office/drawing/2014/chart" uri="{C3380CC4-5D6E-409C-BE32-E72D297353CC}">
              <c16:uniqueId val="{00000000-778F-49D8-98C2-42DF7F20BB57}"/>
            </c:ext>
          </c:extLst>
        </c:ser>
        <c:dLbls>
          <c:showLegendKey val="0"/>
          <c:showVal val="0"/>
          <c:showCatName val="0"/>
          <c:showSerName val="0"/>
          <c:showPercent val="0"/>
          <c:showBubbleSize val="0"/>
        </c:dLbls>
        <c:axId val="546907000"/>
        <c:axId val="546906016"/>
      </c:scatterChart>
      <c:valAx>
        <c:axId val="546907000"/>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Gødningskoncentration</a:t>
                </a:r>
                <a:r>
                  <a:rPr lang="da-DK" baseline="0"/>
                  <a:t> (vol-%)</a:t>
                </a:r>
                <a:endParaRPr lang="da-DK"/>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46906016"/>
        <c:crosses val="autoZero"/>
        <c:crossBetween val="midCat"/>
      </c:valAx>
      <c:valAx>
        <c:axId val="5469060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Tilvækst</a:t>
                </a:r>
                <a:r>
                  <a:rPr lang="da-DK" baseline="0"/>
                  <a:t> (% af startlængde)</a:t>
                </a:r>
                <a:endParaRPr lang="da-DK"/>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469070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23</xdr:col>
      <xdr:colOff>9524</xdr:colOff>
      <xdr:row>1</xdr:row>
      <xdr:rowOff>193674</xdr:rowOff>
    </xdr:from>
    <xdr:to>
      <xdr:col>30</xdr:col>
      <xdr:colOff>431799</xdr:colOff>
      <xdr:row>15</xdr:row>
      <xdr:rowOff>133349</xdr:rowOff>
    </xdr:to>
    <xdr:graphicFrame macro="">
      <xdr:nvGraphicFramePr>
        <xdr:cNvPr id="2" name="Diagram 1">
          <a:extLst>
            <a:ext uri="{FF2B5EF4-FFF2-40B4-BE49-F238E27FC236}">
              <a16:creationId xmlns:a16="http://schemas.microsoft.com/office/drawing/2014/main" id="{F6D4BE68-6B2A-4D91-865D-461330927D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2</xdr:row>
      <xdr:rowOff>25400</xdr:rowOff>
    </xdr:from>
    <xdr:to>
      <xdr:col>10</xdr:col>
      <xdr:colOff>552450</xdr:colOff>
      <xdr:row>50</xdr:row>
      <xdr:rowOff>120650</xdr:rowOff>
    </xdr:to>
    <xdr:sp macro="" textlink="">
      <xdr:nvSpPr>
        <xdr:cNvPr id="4" name="Tekstfelt 3">
          <a:extLst>
            <a:ext uri="{FF2B5EF4-FFF2-40B4-BE49-F238E27FC236}">
              <a16:creationId xmlns:a16="http://schemas.microsoft.com/office/drawing/2014/main" id="{64FB09DF-A73F-4945-B160-FD28CA48D1B8}"/>
            </a:ext>
          </a:extLst>
        </xdr:cNvPr>
        <xdr:cNvSpPr txBox="1"/>
      </xdr:nvSpPr>
      <xdr:spPr>
        <a:xfrm>
          <a:off x="57150" y="552450"/>
          <a:ext cx="6591300" cy="8985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0" i="1"/>
            <a:t>Redigeringsbeskyttelsen kan fjernes med koden:</a:t>
          </a:r>
          <a:r>
            <a:rPr lang="da-DK" sz="1100" b="0" i="1" baseline="0"/>
            <a:t> "vaekstlys"</a:t>
          </a:r>
          <a:endParaRPr lang="da-DK" sz="1100" b="0" i="1"/>
        </a:p>
        <a:p>
          <a:endParaRPr lang="da-DK" sz="1100" b="1"/>
        </a:p>
        <a:p>
          <a:r>
            <a:rPr lang="da-DK" sz="1100" b="1"/>
            <a:t>Kommentarer og gode råd:</a:t>
          </a:r>
        </a:p>
        <a:p>
          <a:endParaRPr lang="da-DK" sz="1100"/>
        </a:p>
        <a:p>
          <a:r>
            <a:rPr lang="da-DK" sz="1100">
              <a:solidFill>
                <a:schemeClr val="dk1"/>
              </a:solidFill>
              <a:effectLst/>
              <a:latin typeface="+mn-lt"/>
              <a:ea typeface="+mn-ea"/>
              <a:cs typeface="+mn-cs"/>
            </a:rPr>
            <a:t>I undersøgelsen vil eleverne arbejde med:</a:t>
          </a:r>
        </a:p>
        <a:p>
          <a:pPr marL="171450" lvl="0" indent="-171450">
            <a:buFont typeface="Arial" panose="020B0604020202020204" pitchFamily="34" charset="0"/>
            <a:buChar char="•"/>
          </a:pPr>
          <a:r>
            <a:rPr lang="da-DK" sz="1100">
              <a:solidFill>
                <a:schemeClr val="dk1"/>
              </a:solidFill>
              <a:effectLst/>
              <a:latin typeface="+mn-lt"/>
              <a:ea typeface="+mn-ea"/>
              <a:cs typeface="+mn-cs"/>
            </a:rPr>
            <a:t>sammenhængen mellem fotosyntese og primærproduktion og målinger af disse.</a:t>
          </a:r>
        </a:p>
        <a:p>
          <a:pPr marL="171450" lvl="0" indent="-171450">
            <a:buFont typeface="Arial" panose="020B0604020202020204" pitchFamily="34" charset="0"/>
            <a:buChar char="•"/>
          </a:pPr>
          <a:r>
            <a:rPr lang="da-DK" sz="1100">
              <a:solidFill>
                <a:schemeClr val="dk1"/>
              </a:solidFill>
              <a:effectLst/>
              <a:latin typeface="+mn-lt"/>
              <a:ea typeface="+mn-ea"/>
              <a:cs typeface="+mn-cs"/>
            </a:rPr>
            <a:t>hvordan man tilrettelægger en</a:t>
          </a:r>
          <a:r>
            <a:rPr lang="da-DK" sz="1100" baseline="0">
              <a:solidFill>
                <a:schemeClr val="dk1"/>
              </a:solidFill>
              <a:effectLst/>
              <a:latin typeface="+mn-lt"/>
              <a:ea typeface="+mn-ea"/>
              <a:cs typeface="+mn-cs"/>
            </a:rPr>
            <a:t> undersøgelse</a:t>
          </a:r>
          <a:r>
            <a:rPr lang="da-DK" sz="1100">
              <a:solidFill>
                <a:schemeClr val="dk1"/>
              </a:solidFill>
              <a:effectLst/>
              <a:latin typeface="+mn-lt"/>
              <a:ea typeface="+mn-ea"/>
              <a:cs typeface="+mn-cs"/>
            </a:rPr>
            <a:t>, hvor kun en parameter varieres (lys).</a:t>
          </a:r>
        </a:p>
        <a:p>
          <a:pPr marL="171450" lvl="0" indent="-171450">
            <a:buFont typeface="Arial" panose="020B0604020202020204" pitchFamily="34" charset="0"/>
            <a:buChar char="•"/>
          </a:pPr>
          <a:r>
            <a:rPr lang="da-DK" sz="1100">
              <a:solidFill>
                <a:schemeClr val="dk1"/>
              </a:solidFill>
              <a:effectLst/>
              <a:latin typeface="+mn-lt"/>
              <a:ea typeface="+mn-ea"/>
              <a:cs typeface="+mn-cs"/>
            </a:rPr>
            <a:t>fejlkilder (fx andre begrænsende faktorer).</a:t>
          </a:r>
        </a:p>
        <a:p>
          <a:pPr marL="171450" lvl="0" indent="-171450">
            <a:buFont typeface="Arial" panose="020B0604020202020204" pitchFamily="34" charset="0"/>
            <a:buChar char="•"/>
          </a:pPr>
          <a:r>
            <a:rPr lang="da-DK" sz="1100">
              <a:solidFill>
                <a:schemeClr val="dk1"/>
              </a:solidFill>
              <a:effectLst/>
              <a:latin typeface="+mn-lt"/>
              <a:ea typeface="+mn-ea"/>
              <a:cs typeface="+mn-cs"/>
            </a:rPr>
            <a:t>måleusikkerhed</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her kan biologisk variation desuden nævnes).</a:t>
          </a:r>
        </a:p>
        <a:p>
          <a:r>
            <a:rPr lang="da-DK" sz="1100">
              <a:solidFill>
                <a:schemeClr val="dk1"/>
              </a:solidFill>
              <a:effectLst/>
              <a:latin typeface="+mn-lt"/>
              <a:ea typeface="+mn-ea"/>
              <a:cs typeface="+mn-cs"/>
            </a:rPr>
            <a:t>Undersøgelsen lægger desuden op til statistiske overvejelser i samarbejde med matematik;</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fx standardafvigelse eller udarbejdelse af boksplot.</a:t>
          </a:r>
        </a:p>
        <a:p>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Praktiske overvejelser</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Undersøgelsen udføres over to moduler med 7-10 dages mellemrum. Opstarten i første modul tager omkring 30 minutter, men det er vigtigt at få eleverne i gang med at måle karsespirerne, da det kan tage tid. Afslutningen på undersøgelsen tager sammen med indskrivning af resultater og udarbejdelse af diagrammer en dobbeltlektion. </a:t>
          </a:r>
        </a:p>
        <a:p>
          <a:r>
            <a:rPr lang="da-DK" sz="1100">
              <a:solidFill>
                <a:schemeClr val="dk1"/>
              </a:solidFill>
              <a:effectLst/>
              <a:latin typeface="+mn-lt"/>
              <a:ea typeface="+mn-ea"/>
              <a:cs typeface="+mn-cs"/>
            </a:rPr>
            <a:t>En fejlkilde vil være at karsefrøene, så længe frøhviden ikke er opbrugt, vil vokse lidt, uanset om de får lys eller ej. Som resultaterne viser, er det dog ikke mere, end at man godt kan få gode resultater. Data</a:t>
          </a:r>
          <a:r>
            <a:rPr lang="da-DK" sz="1100" baseline="0">
              <a:solidFill>
                <a:schemeClr val="dk1"/>
              </a:solidFill>
              <a:effectLst/>
              <a:latin typeface="+mn-lt"/>
              <a:ea typeface="+mn-ea"/>
              <a:cs typeface="+mn-cs"/>
            </a:rPr>
            <a:t> stammer fra undersøgelser</a:t>
          </a:r>
          <a:r>
            <a:rPr lang="da-DK" sz="1100">
              <a:solidFill>
                <a:schemeClr val="dk1"/>
              </a:solidFill>
              <a:effectLst/>
              <a:latin typeface="+mn-lt"/>
              <a:ea typeface="+mn-ea"/>
              <a:cs typeface="+mn-cs"/>
            </a:rPr>
            <a:t> udført uden tilsætning af næringsstoffer.</a:t>
          </a:r>
        </a:p>
        <a:p>
          <a:r>
            <a:rPr lang="da-DK" sz="1100"/>
            <a:t>På næste faneblad i</a:t>
          </a:r>
          <a:r>
            <a:rPr lang="da-DK" sz="1100" baseline="0"/>
            <a:t> dokumentet her er næringsstoffernes betydning undersøgt.</a:t>
          </a:r>
        </a:p>
        <a:p>
          <a:endParaRPr lang="da-DK" sz="1100" baseline="0"/>
        </a:p>
        <a:p>
          <a:r>
            <a:rPr lang="da-DK" sz="1100">
              <a:solidFill>
                <a:schemeClr val="dk1"/>
              </a:solidFill>
              <a:effectLst/>
              <a:latin typeface="+mn-lt"/>
              <a:ea typeface="+mn-ea"/>
              <a:cs typeface="+mn-cs"/>
            </a:rPr>
            <a:t>Flere grupper kan godt dele lyskilde. Det kan være hensigtsmæssigt når opstillingen skal stå i en uge.</a:t>
          </a:r>
        </a:p>
        <a:p>
          <a:r>
            <a:rPr lang="da-DK" sz="1100">
              <a:solidFill>
                <a:schemeClr val="dk1"/>
              </a:solidFill>
              <a:effectLst/>
              <a:latin typeface="+mn-lt"/>
              <a:ea typeface="+mn-ea"/>
              <a:cs typeface="+mn-cs"/>
            </a:rPr>
            <a:t>Undersøgelsen kan udføres i bægerglas eller små lukkede plastposer. Bliver beholderne for små, kan det dog være vanskeligere at kontrollere fugtigheden, og planterne rådner lettere i duggen mod siderne. </a:t>
          </a:r>
        </a:p>
        <a:p>
          <a:r>
            <a:rPr lang="da-DK" sz="1100">
              <a:solidFill>
                <a:schemeClr val="dk1"/>
              </a:solidFill>
              <a:effectLst/>
              <a:latin typeface="+mn-lt"/>
              <a:ea typeface="+mn-ea"/>
              <a:cs typeface="+mn-cs"/>
            </a:rPr>
            <a:t>Figur 1 på siden her indeholder data fra undersøgelser med forskellige størrelser af bægerglas.  De er udført med en 7,5 W varm hvid LED-pære i en lampe med reflektor (som vist på figur 32 i "Væsktlys"). LED-pærerne har den fordel at der kun sker en begrænset opvarmning af planterne, dog kan der være forskel på pærernes farvespektrum.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Som alternativ kan en undersøgelse af fotosyntesens afhængighed af lysintensiteten udføres på en blok som et design med bladskiver fra fx spinat. Princippet er nærmere omtalt i kapitel 7 i "Vækstlys", og en supplerende øvelsesvejledning kan findes på hjemmesiden.  </a:t>
          </a:r>
          <a:r>
            <a:rPr lang="da-DK">
              <a:effectLst/>
            </a:rPr>
            <a:t>Undersøgelsen kan også udføres med skud af vandplanter (rankegrøde) som vandpest, cabomba eller aks-tusindblad og tælling af bobler. Princippet i det er også nærmere omtalt i bogens kapitel 7. Det vil dog her være vigtigt at dele data i klassen, idet hver gruppe næppe vil kunne måle på mere end 1-2 planter. Anvendes vandpest og bobletælling, får man ofte resultater der ikke kan sammenlignes mellem planterne (det skyldes forskelle mellem skudlængde, bladareal, snitflade ol.). </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Variationsmuligheder ved databehandling</a:t>
          </a:r>
          <a:endParaRPr lang="da-DK" sz="1100">
            <a:solidFill>
              <a:schemeClr val="dk1"/>
            </a:solidFill>
            <a:effectLst/>
            <a:latin typeface="+mn-lt"/>
            <a:ea typeface="+mn-ea"/>
            <a:cs typeface="+mn-cs"/>
          </a:endParaRPr>
        </a:p>
        <a:p>
          <a:pPr lvl="0"/>
          <a:r>
            <a:rPr lang="da-DK">
              <a:effectLst/>
            </a:rPr>
            <a:t>Der kan oprettes et fælles online resultatark; fx et google sheet. Hermed kan resultater sammenlignes og diskuteres, og grupper som har lavet fejl, kan evt. låne resultater af hinanden. Anvendes et databehandlingsprogram, kan data normalt eksporteres i kommasepareret form (*.csv) og indsættes i regnearket. </a:t>
          </a:r>
        </a:p>
        <a:p>
          <a:r>
            <a:rPr lang="da-DK">
              <a:effectLst/>
            </a:rPr>
            <a:t> </a:t>
          </a:r>
        </a:p>
        <a:p>
          <a:r>
            <a:rPr lang="da-DK" sz="1100" b="1">
              <a:solidFill>
                <a:schemeClr val="dk1"/>
              </a:solidFill>
              <a:effectLst/>
              <a:latin typeface="+mn-lt"/>
              <a:ea typeface="+mn-ea"/>
              <a:cs typeface="+mn-cs"/>
            </a:rPr>
            <a:t>Overvejelser om placering i forløbet og portfolio</a:t>
          </a:r>
          <a:endParaRPr lang="da-DK" sz="1100">
            <a:solidFill>
              <a:schemeClr val="dk1"/>
            </a:solidFill>
            <a:effectLst/>
            <a:latin typeface="+mn-lt"/>
            <a:ea typeface="+mn-ea"/>
            <a:cs typeface="+mn-cs"/>
          </a:endParaRPr>
        </a:p>
        <a:p>
          <a:pPr lvl="0"/>
          <a:r>
            <a:rPr lang="da-DK">
              <a:effectLst/>
            </a:rPr>
            <a:t>Er temaet det første eleven møder, fokuseres på at definere begreber som hypotese, og databehandling. Er temaet det andet eleverne møder, arbejdes der mere med variabelkontrol og undersøgelsesdesign.</a:t>
          </a:r>
        </a:p>
        <a:p>
          <a:pPr lvl="0"/>
          <a:r>
            <a:rPr lang="da-DK">
              <a:effectLst/>
            </a:rPr>
            <a:t>Vejledningen kan anvendes fortrykt, men der kan i stedet arbejdes med undersøgelsens tilrettelæggelse ud fra oplysningerne i bogen.</a:t>
          </a:r>
        </a:p>
        <a:p>
          <a:pPr lvl="0"/>
          <a:endParaRPr lang="da-DK">
            <a:effectLst/>
          </a:endParaRPr>
        </a:p>
        <a:p>
          <a:pPr lvl="0"/>
          <a:r>
            <a:rPr lang="da-DK">
              <a:effectLst/>
            </a:rPr>
            <a:t>Vejledningen er opbygget efter skabelonen for en journal så den kan stilladsere en sådan. Der kan dog arbejdes videre med en rapport, ved at eleverne skriver mere sammenhængende omkring den teoretiske baggrund og en egentlig diskussion af resultaterne.</a:t>
          </a:r>
        </a:p>
        <a:p>
          <a:endParaRPr lang="da-D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xdr:colOff>
      <xdr:row>14</xdr:row>
      <xdr:rowOff>22225</xdr:rowOff>
    </xdr:from>
    <xdr:to>
      <xdr:col>16</xdr:col>
      <xdr:colOff>314325</xdr:colOff>
      <xdr:row>28</xdr:row>
      <xdr:rowOff>3175</xdr:rowOff>
    </xdr:to>
    <xdr:graphicFrame macro="">
      <xdr:nvGraphicFramePr>
        <xdr:cNvPr id="2" name="Diagram 1">
          <a:extLst>
            <a:ext uri="{FF2B5EF4-FFF2-40B4-BE49-F238E27FC236}">
              <a16:creationId xmlns:a16="http://schemas.microsoft.com/office/drawing/2014/main" id="{044704A3-3A6C-4DD7-A4AE-96298F7210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6350</xdr:colOff>
      <xdr:row>3</xdr:row>
      <xdr:rowOff>0</xdr:rowOff>
    </xdr:from>
    <xdr:to>
      <xdr:col>19</xdr:col>
      <xdr:colOff>30480</xdr:colOff>
      <xdr:row>12</xdr:row>
      <xdr:rowOff>36195</xdr:rowOff>
    </xdr:to>
    <xdr:pic>
      <xdr:nvPicPr>
        <xdr:cNvPr id="3" name="Billede 2">
          <a:extLst>
            <a:ext uri="{FF2B5EF4-FFF2-40B4-BE49-F238E27FC236}">
              <a16:creationId xmlns:a16="http://schemas.microsoft.com/office/drawing/2014/main" id="{522BF46E-B607-4797-A5B3-E5AB289F616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05550" y="895350"/>
          <a:ext cx="6120130" cy="1693545"/>
        </a:xfrm>
        <a:prstGeom prst="rect">
          <a:avLst/>
        </a:prstGeom>
        <a:noFill/>
        <a:ln>
          <a:noFill/>
        </a:ln>
      </xdr:spPr>
    </xdr:pic>
    <xdr:clientData/>
  </xdr:twoCellAnchor>
  <xdr:twoCellAnchor>
    <xdr:from>
      <xdr:col>0</xdr:col>
      <xdr:colOff>82550</xdr:colOff>
      <xdr:row>30</xdr:row>
      <xdr:rowOff>19050</xdr:rowOff>
    </xdr:from>
    <xdr:to>
      <xdr:col>7</xdr:col>
      <xdr:colOff>450850</xdr:colOff>
      <xdr:row>50</xdr:row>
      <xdr:rowOff>139700</xdr:rowOff>
    </xdr:to>
    <xdr:sp macro="" textlink="">
      <xdr:nvSpPr>
        <xdr:cNvPr id="4" name="Tekstfelt 3">
          <a:extLst>
            <a:ext uri="{FF2B5EF4-FFF2-40B4-BE49-F238E27FC236}">
              <a16:creationId xmlns:a16="http://schemas.microsoft.com/office/drawing/2014/main" id="{F9816B2E-8D83-4FA1-A95B-51304F5853CE}"/>
            </a:ext>
          </a:extLst>
        </xdr:cNvPr>
        <xdr:cNvSpPr txBox="1"/>
      </xdr:nvSpPr>
      <xdr:spPr>
        <a:xfrm>
          <a:off x="82550" y="5784850"/>
          <a:ext cx="5448300" cy="3803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0" i="1"/>
            <a:t>Redigeringsbeskyttelsen kan fjernes med koden:</a:t>
          </a:r>
          <a:r>
            <a:rPr lang="da-DK" sz="1100" b="0" i="1" baseline="0"/>
            <a:t> "vaekstlys"</a:t>
          </a:r>
          <a:endParaRPr lang="da-DK" sz="1100" b="0" i="1"/>
        </a:p>
        <a:p>
          <a:endParaRPr lang="da-DK" sz="1100"/>
        </a:p>
        <a:p>
          <a:r>
            <a:rPr lang="da-DK" sz="1100"/>
            <a:t>Karsefrø</a:t>
          </a:r>
          <a:r>
            <a:rPr lang="da-DK" sz="1100" baseline="0"/>
            <a:t> henter under spiringen deres næring fra frøene. Efterhånden som frøets næringsindhold opbruges, begynder uorganiske næringsstoffer i substratet at spille en rolle for væksten og kan blive en begrænsende faktor. </a:t>
          </a:r>
          <a:r>
            <a:rPr lang="da-DK" sz="1100"/>
            <a:t>Det anbefales</a:t>
          </a:r>
          <a:r>
            <a:rPr lang="da-DK" sz="1100" baseline="0"/>
            <a:t> derfor af forvande karsebakkerne ved at lade dem stå i en opløsning af flydende gødning før undersøgelsen starter.</a:t>
          </a:r>
        </a:p>
        <a:p>
          <a:endParaRPr lang="da-DK" sz="1100" baseline="0"/>
        </a:p>
        <a:p>
          <a:r>
            <a:rPr lang="da-DK" sz="1100" baseline="0"/>
            <a:t>Denne, anden supplerende undersøgelse handler om næringsstoffernes betydning: </a:t>
          </a:r>
        </a:p>
        <a:p>
          <a:r>
            <a:rPr lang="da-DK" sz="1100" baseline="0"/>
            <a:t>Karsebakkerne er forvandede med forskellige fortyndinger af gødning. Opstillingen har stået i 10 dage i en vindueskarm. Resultatet ses på figur 2 her på arket, og opmålinger i tabellen i figur 1.</a:t>
          </a:r>
        </a:p>
        <a:p>
          <a:endParaRPr lang="da-DK" sz="1100" baseline="0"/>
        </a:p>
        <a:p>
          <a:r>
            <a:rPr lang="da-DK" sz="1100" baseline="0"/>
            <a:t>Den anbefalede koncentration af det flydende gødning "Substral" ved vanding af stueblomster er 1:500 (0,5 %).</a:t>
          </a:r>
        </a:p>
        <a:p>
          <a:endParaRPr lang="da-DK" sz="1100"/>
        </a:p>
        <a:p>
          <a:r>
            <a:rPr lang="da-DK" sz="1100"/>
            <a:t>De</a:t>
          </a:r>
          <a:r>
            <a:rPr lang="da-DK" sz="1100" baseline="0"/>
            <a:t> forskellige figurer på arket her kan i undervisningen evt. bruges til at eleverne træner:</a:t>
          </a:r>
        </a:p>
        <a:p>
          <a:r>
            <a:rPr lang="da-DK" sz="1100" baseline="0"/>
            <a:t>- at databehandle data til et resultat.</a:t>
          </a:r>
        </a:p>
        <a:p>
          <a:r>
            <a:rPr lang="da-DK" sz="1100" baseline="0"/>
            <a:t>- at analysere en graf.</a:t>
          </a:r>
        </a:p>
        <a:p>
          <a:r>
            <a:rPr lang="da-DK" sz="1100" baseline="0"/>
            <a:t>- at sammenligne et resultat med en hypotese.</a:t>
          </a:r>
        </a:p>
        <a:p>
          <a:r>
            <a:rPr lang="da-DK" sz="1100" baseline="0"/>
            <a:t>- at formulere et design til en undersøgelse.</a:t>
          </a:r>
          <a:endParaRPr lang="da-DK"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esten/Documents/B%20Projekter/nucleus/NV-temaer/Fremtidens%20f&#248;devareforsyning/L&#230;rervejledning+web/Baggrundsfiler/Resultater%20fra%20fors&#248;g%20med%20karsev&#230;kst%20-%20b&#230;gergl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esten/Documents/B%20Projekter/nucleus/NV-temaer/Fremtidens%20f&#248;devareforsyning/L&#230;rervejledning+web/Baggrundsfiler/Karsefors&#248;g%20og%20n&#230;ringsstoff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1"/>
    </sheetNames>
    <sheetDataSet>
      <sheetData sheetId="0">
        <row r="4">
          <cell r="C4">
            <v>1000</v>
          </cell>
          <cell r="D4">
            <v>2000</v>
          </cell>
          <cell r="E4">
            <v>4000</v>
          </cell>
          <cell r="F4">
            <v>8000</v>
          </cell>
          <cell r="G4">
            <v>1000</v>
          </cell>
          <cell r="H4">
            <v>2000</v>
          </cell>
          <cell r="I4">
            <v>4000</v>
          </cell>
          <cell r="J4">
            <v>8000</v>
          </cell>
        </row>
        <row r="26">
          <cell r="C26">
            <v>1.3819095477387042</v>
          </cell>
          <cell r="D26">
            <v>13.065326633165835</v>
          </cell>
          <cell r="E26">
            <v>23.241206030150757</v>
          </cell>
          <cell r="F26">
            <v>13.693467336683424</v>
          </cell>
          <cell r="G26">
            <v>5.5276381909547814</v>
          </cell>
          <cell r="H26">
            <v>7.7889447236180942</v>
          </cell>
          <cell r="I26">
            <v>20.351758793969854</v>
          </cell>
          <cell r="J26">
            <v>29.773869346733676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1"/>
    </sheetNames>
    <sheetDataSet>
      <sheetData sheetId="0">
        <row r="5">
          <cell r="C5">
            <v>0</v>
          </cell>
          <cell r="D5">
            <v>0.125</v>
          </cell>
          <cell r="E5">
            <v>0.25</v>
          </cell>
          <cell r="F5">
            <v>0.5</v>
          </cell>
          <cell r="G5">
            <v>1</v>
          </cell>
          <cell r="H5">
            <v>2</v>
          </cell>
        </row>
        <row r="28">
          <cell r="C28">
            <v>19.597989949748758</v>
          </cell>
          <cell r="D28">
            <v>38.190954773869358</v>
          </cell>
          <cell r="E28">
            <v>46.984924623115589</v>
          </cell>
          <cell r="F28">
            <v>44.974874371859308</v>
          </cell>
          <cell r="G28">
            <v>49.62311557788945</v>
          </cell>
          <cell r="H28">
            <v>65.829145728643226</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C587-FDDB-4CA8-95C4-847A5648D3BB}">
  <dimension ref="A1:V53"/>
  <sheetViews>
    <sheetView workbookViewId="0">
      <selection activeCell="N50" sqref="N50"/>
    </sheetView>
  </sheetViews>
  <sheetFormatPr defaultRowHeight="14.5" x14ac:dyDescent="0.35"/>
  <sheetData>
    <row r="1" spans="1:22" ht="26" x14ac:dyDescent="0.6">
      <c r="A1" s="4" t="s">
        <v>20</v>
      </c>
    </row>
    <row r="2" spans="1:22" ht="15.5" customHeight="1" x14ac:dyDescent="0.6">
      <c r="A2" s="4"/>
    </row>
    <row r="3" spans="1:22" ht="18.5" x14ac:dyDescent="0.45">
      <c r="M3" s="5" t="s">
        <v>19</v>
      </c>
    </row>
    <row r="4" spans="1:22" x14ac:dyDescent="0.35">
      <c r="M4" s="3"/>
      <c r="N4" s="3" t="s">
        <v>0</v>
      </c>
      <c r="O4" s="3" t="s">
        <v>18</v>
      </c>
      <c r="P4" s="3"/>
      <c r="Q4" s="3"/>
      <c r="R4" s="3"/>
      <c r="S4" s="3" t="s">
        <v>17</v>
      </c>
      <c r="T4" s="3"/>
      <c r="U4" s="3"/>
      <c r="V4" s="3"/>
    </row>
    <row r="5" spans="1:22" x14ac:dyDescent="0.35">
      <c r="M5" s="3"/>
      <c r="N5" s="3" t="s">
        <v>1</v>
      </c>
      <c r="O5" s="3" t="s">
        <v>2</v>
      </c>
      <c r="P5" s="3"/>
      <c r="Q5" s="3"/>
      <c r="R5" s="3"/>
      <c r="S5" s="3" t="s">
        <v>2</v>
      </c>
      <c r="T5" s="3"/>
      <c r="U5" s="3"/>
      <c r="V5" s="3"/>
    </row>
    <row r="6" spans="1:22" x14ac:dyDescent="0.35">
      <c r="M6" s="3" t="s">
        <v>9</v>
      </c>
      <c r="N6" s="3"/>
      <c r="O6" s="3">
        <v>1000</v>
      </c>
      <c r="P6" s="3">
        <v>2000</v>
      </c>
      <c r="Q6" s="3">
        <v>4000</v>
      </c>
      <c r="R6" s="3">
        <v>8000</v>
      </c>
      <c r="S6" s="3">
        <v>1000</v>
      </c>
      <c r="T6" s="3">
        <v>2000</v>
      </c>
      <c r="U6" s="3">
        <v>4000</v>
      </c>
      <c r="V6" s="3">
        <v>8000</v>
      </c>
    </row>
    <row r="7" spans="1:22" x14ac:dyDescent="0.35">
      <c r="M7" s="1"/>
      <c r="N7" s="1">
        <v>41</v>
      </c>
      <c r="O7" s="1">
        <v>39</v>
      </c>
      <c r="P7" s="1">
        <v>37</v>
      </c>
      <c r="Q7" s="1">
        <v>42</v>
      </c>
      <c r="R7" s="1">
        <v>46</v>
      </c>
      <c r="S7" s="1">
        <v>40</v>
      </c>
      <c r="T7" s="1">
        <v>42</v>
      </c>
      <c r="U7" s="1">
        <v>40</v>
      </c>
      <c r="V7" s="1">
        <v>45</v>
      </c>
    </row>
    <row r="8" spans="1:22" x14ac:dyDescent="0.35">
      <c r="M8" s="1"/>
      <c r="N8" s="1">
        <v>41</v>
      </c>
      <c r="O8" s="1">
        <v>41</v>
      </c>
      <c r="P8" s="1">
        <v>38</v>
      </c>
      <c r="Q8" s="1">
        <v>44</v>
      </c>
      <c r="R8" s="1">
        <v>47</v>
      </c>
      <c r="S8" s="1">
        <v>41</v>
      </c>
      <c r="T8" s="1">
        <v>40</v>
      </c>
      <c r="U8" s="1">
        <v>44</v>
      </c>
      <c r="V8" s="1">
        <v>42</v>
      </c>
    </row>
    <row r="9" spans="1:22" x14ac:dyDescent="0.35">
      <c r="M9" s="1"/>
      <c r="N9" s="1">
        <v>36</v>
      </c>
      <c r="O9" s="1">
        <v>42</v>
      </c>
      <c r="P9" s="1">
        <v>43</v>
      </c>
      <c r="Q9" s="1">
        <v>57</v>
      </c>
      <c r="R9" s="1">
        <v>34</v>
      </c>
      <c r="S9" s="1">
        <v>44</v>
      </c>
      <c r="T9" s="1">
        <v>47</v>
      </c>
      <c r="U9" s="1">
        <v>60</v>
      </c>
      <c r="V9" s="1">
        <v>45</v>
      </c>
    </row>
    <row r="10" spans="1:22" x14ac:dyDescent="0.35">
      <c r="M10" s="1"/>
      <c r="N10" s="1">
        <v>43</v>
      </c>
      <c r="O10" s="1">
        <v>39</v>
      </c>
      <c r="P10" s="1">
        <v>45</v>
      </c>
      <c r="Q10" s="1">
        <v>58</v>
      </c>
      <c r="R10" s="1">
        <v>45</v>
      </c>
      <c r="S10" s="1">
        <v>50</v>
      </c>
      <c r="T10" s="1">
        <v>44</v>
      </c>
      <c r="U10" s="1">
        <v>51</v>
      </c>
      <c r="V10" s="1">
        <v>65</v>
      </c>
    </row>
    <row r="11" spans="1:22" x14ac:dyDescent="0.35">
      <c r="M11" s="1"/>
      <c r="N11" s="1">
        <v>38</v>
      </c>
      <c r="O11" s="1">
        <v>31</v>
      </c>
      <c r="P11" s="1">
        <v>49</v>
      </c>
      <c r="Q11" s="1">
        <v>47</v>
      </c>
      <c r="R11" s="1">
        <v>60</v>
      </c>
      <c r="S11" s="1">
        <v>38</v>
      </c>
      <c r="T11" s="1">
        <v>45</v>
      </c>
      <c r="U11" s="1">
        <v>43</v>
      </c>
      <c r="V11" s="1">
        <v>51</v>
      </c>
    </row>
    <row r="12" spans="1:22" x14ac:dyDescent="0.35">
      <c r="M12" s="1"/>
      <c r="N12" s="1">
        <v>41</v>
      </c>
      <c r="O12" s="1">
        <v>44</v>
      </c>
      <c r="P12" s="1">
        <v>47</v>
      </c>
      <c r="Q12" s="1">
        <v>50</v>
      </c>
      <c r="R12" s="1">
        <v>46</v>
      </c>
      <c r="S12" s="1">
        <v>43</v>
      </c>
      <c r="T12" s="1">
        <v>51</v>
      </c>
      <c r="U12" s="1">
        <v>48</v>
      </c>
      <c r="V12" s="1">
        <v>46</v>
      </c>
    </row>
    <row r="13" spans="1:22" x14ac:dyDescent="0.35">
      <c r="M13" s="1"/>
      <c r="N13" s="1">
        <v>43</v>
      </c>
      <c r="O13" s="1">
        <v>42</v>
      </c>
      <c r="P13" s="1">
        <v>46</v>
      </c>
      <c r="Q13" s="1">
        <v>49</v>
      </c>
      <c r="R13" s="1">
        <v>37</v>
      </c>
      <c r="S13" s="1">
        <v>36</v>
      </c>
      <c r="T13" s="1">
        <v>44</v>
      </c>
      <c r="U13" s="1">
        <v>56</v>
      </c>
      <c r="V13" s="1">
        <v>46</v>
      </c>
    </row>
    <row r="14" spans="1:22" x14ac:dyDescent="0.35">
      <c r="M14" s="1"/>
      <c r="N14" s="1">
        <v>28</v>
      </c>
      <c r="O14" s="1">
        <v>52</v>
      </c>
      <c r="P14" s="1">
        <v>47</v>
      </c>
      <c r="Q14" s="1">
        <v>51</v>
      </c>
      <c r="R14" s="1">
        <v>38</v>
      </c>
      <c r="S14" s="1">
        <v>39</v>
      </c>
      <c r="T14" s="1">
        <v>38</v>
      </c>
      <c r="U14" s="1">
        <v>60</v>
      </c>
      <c r="V14" s="1">
        <v>37</v>
      </c>
    </row>
    <row r="15" spans="1:22" x14ac:dyDescent="0.35">
      <c r="M15" s="1"/>
      <c r="N15" s="1">
        <v>41</v>
      </c>
      <c r="O15" s="1">
        <v>41</v>
      </c>
      <c r="P15" s="1">
        <v>49</v>
      </c>
      <c r="Q15" s="1">
        <v>51</v>
      </c>
      <c r="R15" s="1">
        <v>41</v>
      </c>
      <c r="S15" s="1">
        <v>44</v>
      </c>
      <c r="T15" s="1">
        <v>39</v>
      </c>
      <c r="U15" s="1">
        <v>55</v>
      </c>
      <c r="V15" s="1">
        <v>49</v>
      </c>
    </row>
    <row r="16" spans="1:22" x14ac:dyDescent="0.35">
      <c r="M16" s="1"/>
      <c r="N16" s="1">
        <v>40</v>
      </c>
      <c r="O16" s="1">
        <v>36</v>
      </c>
      <c r="P16" s="1">
        <v>38</v>
      </c>
      <c r="Q16" s="1">
        <v>48</v>
      </c>
      <c r="R16" s="1">
        <v>44</v>
      </c>
      <c r="S16" s="1">
        <v>42</v>
      </c>
      <c r="T16" s="1">
        <v>41</v>
      </c>
      <c r="U16" s="1">
        <v>43</v>
      </c>
      <c r="V16" s="1">
        <v>41</v>
      </c>
    </row>
    <row r="17" spans="13:22" x14ac:dyDescent="0.35">
      <c r="M17" s="1"/>
      <c r="N17" s="1">
        <v>43</v>
      </c>
      <c r="O17" s="1">
        <v>38</v>
      </c>
      <c r="P17" s="1">
        <v>48</v>
      </c>
      <c r="Q17" s="1">
        <v>52</v>
      </c>
      <c r="R17" s="1">
        <v>49</v>
      </c>
      <c r="S17" s="1">
        <v>41</v>
      </c>
      <c r="T17" s="1">
        <v>41</v>
      </c>
      <c r="U17" s="1">
        <v>40</v>
      </c>
      <c r="V17" s="1">
        <v>50</v>
      </c>
    </row>
    <row r="18" spans="13:22" x14ac:dyDescent="0.35">
      <c r="M18" s="1"/>
      <c r="N18" s="1">
        <v>37</v>
      </c>
      <c r="O18" s="1">
        <v>45</v>
      </c>
      <c r="P18" s="1">
        <v>48</v>
      </c>
      <c r="Q18" s="1">
        <v>48</v>
      </c>
      <c r="R18" s="1">
        <v>39</v>
      </c>
      <c r="S18" s="1">
        <v>36</v>
      </c>
      <c r="T18" s="1">
        <v>45</v>
      </c>
      <c r="U18" s="1">
        <v>44</v>
      </c>
      <c r="V18" s="1">
        <v>56</v>
      </c>
    </row>
    <row r="19" spans="13:22" x14ac:dyDescent="0.35">
      <c r="M19" s="1"/>
      <c r="N19" s="1">
        <v>41</v>
      </c>
      <c r="O19" s="1">
        <v>35</v>
      </c>
      <c r="P19" s="1">
        <v>49</v>
      </c>
      <c r="Q19" s="1">
        <v>45</v>
      </c>
      <c r="R19" s="1">
        <v>40</v>
      </c>
      <c r="S19" s="1">
        <v>43</v>
      </c>
      <c r="T19" s="1">
        <v>41</v>
      </c>
      <c r="U19" s="1">
        <v>50</v>
      </c>
      <c r="V19" s="1">
        <v>56</v>
      </c>
    </row>
    <row r="20" spans="13:22" x14ac:dyDescent="0.35">
      <c r="M20" s="1"/>
      <c r="N20" s="1">
        <v>39</v>
      </c>
      <c r="O20" s="1">
        <v>38</v>
      </c>
      <c r="P20" s="1">
        <v>49</v>
      </c>
      <c r="Q20" s="1">
        <v>48</v>
      </c>
      <c r="R20" s="1">
        <v>48</v>
      </c>
      <c r="S20" s="1">
        <v>49</v>
      </c>
      <c r="T20" s="1">
        <v>43</v>
      </c>
      <c r="U20" s="1">
        <v>46</v>
      </c>
      <c r="V20" s="1">
        <v>61</v>
      </c>
    </row>
    <row r="21" spans="13:22" x14ac:dyDescent="0.35">
      <c r="M21" s="1"/>
      <c r="N21" s="1">
        <v>41</v>
      </c>
      <c r="O21" s="1">
        <v>40</v>
      </c>
      <c r="P21" s="1">
        <v>46</v>
      </c>
      <c r="Q21" s="1">
        <v>47</v>
      </c>
      <c r="R21" s="1">
        <v>45</v>
      </c>
      <c r="S21" s="1">
        <v>47</v>
      </c>
      <c r="T21" s="1">
        <v>43</v>
      </c>
      <c r="U21" s="1">
        <v>42</v>
      </c>
      <c r="V21" s="1">
        <v>66</v>
      </c>
    </row>
    <row r="22" spans="13:22" x14ac:dyDescent="0.35">
      <c r="M22" s="1"/>
      <c r="N22" s="1">
        <v>41</v>
      </c>
      <c r="O22" s="1">
        <v>45</v>
      </c>
      <c r="P22" s="1">
        <v>40</v>
      </c>
      <c r="Q22" s="1">
        <v>56</v>
      </c>
      <c r="R22" s="1">
        <v>46</v>
      </c>
      <c r="S22" s="1">
        <v>47</v>
      </c>
      <c r="T22" s="1">
        <v>41</v>
      </c>
      <c r="U22" s="1">
        <v>45</v>
      </c>
      <c r="V22" s="1">
        <v>61</v>
      </c>
    </row>
    <row r="23" spans="13:22" x14ac:dyDescent="0.35">
      <c r="M23" s="1"/>
      <c r="N23" s="1">
        <v>41</v>
      </c>
      <c r="O23" s="1">
        <v>39</v>
      </c>
      <c r="P23" s="1">
        <v>46</v>
      </c>
      <c r="Q23" s="1">
        <v>49</v>
      </c>
      <c r="R23" s="1">
        <v>54</v>
      </c>
      <c r="S23" s="1">
        <v>45</v>
      </c>
      <c r="T23" s="1">
        <v>46</v>
      </c>
      <c r="U23" s="1">
        <v>49</v>
      </c>
      <c r="V23" s="1">
        <v>56</v>
      </c>
    </row>
    <row r="24" spans="13:22" x14ac:dyDescent="0.35">
      <c r="M24" s="1"/>
      <c r="N24" s="1">
        <v>40</v>
      </c>
      <c r="O24" s="1">
        <v>38</v>
      </c>
      <c r="P24" s="1">
        <v>46</v>
      </c>
      <c r="Q24" s="1">
        <v>40</v>
      </c>
      <c r="R24" s="1">
        <v>55</v>
      </c>
      <c r="S24" s="1">
        <v>41</v>
      </c>
      <c r="T24" s="1">
        <v>46</v>
      </c>
      <c r="U24" s="1">
        <v>48</v>
      </c>
      <c r="V24" s="1">
        <v>55</v>
      </c>
    </row>
    <row r="25" spans="13:22" x14ac:dyDescent="0.35">
      <c r="M25" s="1"/>
      <c r="N25" s="1">
        <v>42</v>
      </c>
      <c r="O25" s="1">
        <v>38</v>
      </c>
      <c r="P25" s="1">
        <v>42</v>
      </c>
      <c r="Q25" s="1">
        <v>42</v>
      </c>
      <c r="R25" s="1">
        <v>46</v>
      </c>
      <c r="S25" s="1">
        <v>40</v>
      </c>
      <c r="T25" s="1">
        <v>41</v>
      </c>
      <c r="U25" s="1">
        <v>41</v>
      </c>
      <c r="V25" s="1">
        <v>56</v>
      </c>
    </row>
    <row r="26" spans="13:22" x14ac:dyDescent="0.35">
      <c r="M26" s="1"/>
      <c r="N26" s="1">
        <v>39</v>
      </c>
      <c r="O26" s="1">
        <v>44</v>
      </c>
      <c r="P26" s="1">
        <v>47</v>
      </c>
      <c r="Q26" s="1">
        <v>57</v>
      </c>
      <c r="R26" s="1">
        <v>45</v>
      </c>
      <c r="S26" s="1">
        <v>34</v>
      </c>
      <c r="T26" s="1">
        <v>40</v>
      </c>
      <c r="U26" s="1">
        <v>53</v>
      </c>
      <c r="V26" s="1">
        <v>49</v>
      </c>
    </row>
    <row r="27" spans="13:22" x14ac:dyDescent="0.35">
      <c r="M27" s="3" t="s">
        <v>3</v>
      </c>
      <c r="N27" s="1">
        <f t="shared" ref="N27:V27" si="0">AVERAGE(N7:N26)</f>
        <v>39.799999999999997</v>
      </c>
      <c r="O27" s="1">
        <f t="shared" si="0"/>
        <v>40.35</v>
      </c>
      <c r="P27" s="1">
        <f t="shared" si="0"/>
        <v>45</v>
      </c>
      <c r="Q27" s="1">
        <f t="shared" si="0"/>
        <v>49.05</v>
      </c>
      <c r="R27" s="1">
        <f t="shared" si="0"/>
        <v>45.25</v>
      </c>
      <c r="S27" s="1">
        <f t="shared" si="0"/>
        <v>42</v>
      </c>
      <c r="T27" s="1">
        <f t="shared" si="0"/>
        <v>42.9</v>
      </c>
      <c r="U27" s="1">
        <f t="shared" si="0"/>
        <v>47.9</v>
      </c>
      <c r="V27" s="1">
        <f t="shared" si="0"/>
        <v>51.65</v>
      </c>
    </row>
    <row r="28" spans="13:22" x14ac:dyDescent="0.35">
      <c r="M28" s="3" t="s">
        <v>4</v>
      </c>
      <c r="N28" s="1"/>
      <c r="O28" s="2">
        <f t="shared" ref="O28:V28" si="1">(O27-39.8)*100/39.8</f>
        <v>1.3819095477387042</v>
      </c>
      <c r="P28" s="2">
        <f t="shared" si="1"/>
        <v>13.065326633165835</v>
      </c>
      <c r="Q28" s="2">
        <f t="shared" si="1"/>
        <v>23.241206030150757</v>
      </c>
      <c r="R28" s="2">
        <f t="shared" si="1"/>
        <v>13.693467336683424</v>
      </c>
      <c r="S28" s="2">
        <f t="shared" si="1"/>
        <v>5.5276381909547814</v>
      </c>
      <c r="T28" s="2">
        <f t="shared" si="1"/>
        <v>7.7889447236180942</v>
      </c>
      <c r="U28" s="2">
        <f t="shared" si="1"/>
        <v>20.351758793969854</v>
      </c>
      <c r="V28" s="2">
        <f t="shared" si="1"/>
        <v>29.773869346733676</v>
      </c>
    </row>
    <row r="30" spans="13:22" x14ac:dyDescent="0.35">
      <c r="M30" t="s">
        <v>21</v>
      </c>
    </row>
    <row r="32" spans="13:22" x14ac:dyDescent="0.35">
      <c r="M32" t="s">
        <v>22</v>
      </c>
    </row>
    <row r="52" spans="1:1" x14ac:dyDescent="0.35">
      <c r="A52" t="s">
        <v>13</v>
      </c>
    </row>
    <row r="53" spans="1:1" x14ac:dyDescent="0.35">
      <c r="A53" t="s">
        <v>14</v>
      </c>
    </row>
  </sheetData>
  <sheetProtection algorithmName="SHA-512" hashValue="u7Ood1+GmVVzXY5rbLxCXz53boc5W+yQlXN2JCoWOyqerqLjRHR3J6ivgHwOvJosJggQecQZr40a5rTJR4EgZQ==" saltValue="nSq6s3dgqbieCjzM0ZFYyA==" spinCount="100000" sheet="1" objects="1" scenarios="1"/>
  <protectedRanges>
    <protectedRange algorithmName="SHA-512" hashValue="lMc1YxK3tkRo6D6RsifwXl0ezspkHS7YP8SJg7KiZta1j4S1N7bs/eN3Cw9kXk21qbOA+l8wrH9AQslbHcnB1g==" saltValue="S/rBmXCUpk1gaCEOs9QzSA==" spinCount="100000" sqref="M4:V28" name="Data"/>
  </protectedRange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0C55-2EA2-42B2-9826-F0D6A29F0EE0}">
  <dimension ref="A1:J54"/>
  <sheetViews>
    <sheetView tabSelected="1" workbookViewId="0">
      <selection activeCell="T27" sqref="T27"/>
    </sheetView>
  </sheetViews>
  <sheetFormatPr defaultRowHeight="14.5" x14ac:dyDescent="0.35"/>
  <cols>
    <col min="1" max="1" width="20.36328125" customWidth="1"/>
  </cols>
  <sheetData>
    <row r="1" spans="1:10" ht="26" x14ac:dyDescent="0.6">
      <c r="A1" s="4" t="s">
        <v>16</v>
      </c>
    </row>
    <row r="2" spans="1:10" ht="14" customHeight="1" x14ac:dyDescent="0.6">
      <c r="A2" s="4"/>
    </row>
    <row r="3" spans="1:10" ht="18.5" x14ac:dyDescent="0.45">
      <c r="A3" s="5" t="s">
        <v>11</v>
      </c>
      <c r="J3" s="5" t="s">
        <v>12</v>
      </c>
    </row>
    <row r="4" spans="1:10" x14ac:dyDescent="0.35">
      <c r="B4" s="3" t="s">
        <v>1</v>
      </c>
      <c r="C4" s="3" t="s">
        <v>5</v>
      </c>
      <c r="D4" s="3"/>
      <c r="E4" s="3"/>
      <c r="F4" s="3"/>
      <c r="G4" s="3"/>
      <c r="H4" s="3"/>
    </row>
    <row r="5" spans="1:10" x14ac:dyDescent="0.35">
      <c r="A5" s="3" t="s">
        <v>6</v>
      </c>
      <c r="B5" s="3"/>
      <c r="C5" s="3">
        <v>0</v>
      </c>
      <c r="D5" s="3">
        <f>1*100/800</f>
        <v>0.125</v>
      </c>
      <c r="E5" s="3">
        <f>1*100/400</f>
        <v>0.25</v>
      </c>
      <c r="F5" s="3">
        <f>1*100/200</f>
        <v>0.5</v>
      </c>
      <c r="G5" s="3">
        <f>1*100/100</f>
        <v>1</v>
      </c>
      <c r="H5" s="3">
        <f>1*100/50</f>
        <v>2</v>
      </c>
    </row>
    <row r="6" spans="1:10" x14ac:dyDescent="0.35">
      <c r="B6" s="1">
        <v>41</v>
      </c>
      <c r="C6" s="1">
        <v>47</v>
      </c>
      <c r="D6" s="1">
        <v>55</v>
      </c>
      <c r="E6" s="1">
        <v>43</v>
      </c>
      <c r="F6" s="1">
        <v>52</v>
      </c>
      <c r="G6" s="1">
        <v>54</v>
      </c>
      <c r="H6" s="1">
        <v>48</v>
      </c>
    </row>
    <row r="7" spans="1:10" x14ac:dyDescent="0.35">
      <c r="A7" s="1"/>
      <c r="B7" s="1">
        <v>41</v>
      </c>
      <c r="C7" s="1">
        <v>50</v>
      </c>
      <c r="D7" s="1">
        <v>49</v>
      </c>
      <c r="E7" s="1">
        <v>50</v>
      </c>
      <c r="F7" s="1">
        <v>57</v>
      </c>
      <c r="G7" s="1">
        <v>66</v>
      </c>
      <c r="H7" s="1">
        <v>70</v>
      </c>
    </row>
    <row r="8" spans="1:10" x14ac:dyDescent="0.35">
      <c r="A8" s="1"/>
      <c r="B8" s="1">
        <v>36</v>
      </c>
      <c r="C8" s="1">
        <v>48</v>
      </c>
      <c r="D8" s="1">
        <v>50</v>
      </c>
      <c r="E8" s="1">
        <v>60</v>
      </c>
      <c r="F8" s="1">
        <v>51</v>
      </c>
      <c r="G8" s="1">
        <v>58</v>
      </c>
      <c r="H8" s="1">
        <v>45</v>
      </c>
    </row>
    <row r="9" spans="1:10" x14ac:dyDescent="0.35">
      <c r="A9" s="1"/>
      <c r="B9" s="1">
        <v>43</v>
      </c>
      <c r="C9" s="1">
        <v>47</v>
      </c>
      <c r="D9" s="1">
        <v>60</v>
      </c>
      <c r="E9" s="1">
        <v>49</v>
      </c>
      <c r="F9" s="1">
        <v>69</v>
      </c>
      <c r="G9" s="1">
        <v>70</v>
      </c>
      <c r="H9" s="1">
        <v>75</v>
      </c>
    </row>
    <row r="10" spans="1:10" x14ac:dyDescent="0.35">
      <c r="A10" s="1"/>
      <c r="B10" s="1">
        <v>38</v>
      </c>
      <c r="C10" s="1">
        <v>51</v>
      </c>
      <c r="D10" s="1">
        <v>51</v>
      </c>
      <c r="E10" s="1">
        <v>64</v>
      </c>
      <c r="F10" s="1">
        <v>55</v>
      </c>
      <c r="G10" s="1">
        <v>62</v>
      </c>
      <c r="H10" s="1">
        <v>68</v>
      </c>
    </row>
    <row r="11" spans="1:10" x14ac:dyDescent="0.35">
      <c r="A11" s="1"/>
      <c r="B11" s="1">
        <v>41</v>
      </c>
      <c r="C11" s="1">
        <v>45</v>
      </c>
      <c r="D11" s="1">
        <v>56</v>
      </c>
      <c r="E11" s="1">
        <v>67</v>
      </c>
      <c r="F11" s="1">
        <v>61</v>
      </c>
      <c r="G11" s="1">
        <v>64</v>
      </c>
      <c r="H11" s="1">
        <v>72</v>
      </c>
    </row>
    <row r="12" spans="1:10" x14ac:dyDescent="0.35">
      <c r="A12" s="1"/>
      <c r="B12" s="1">
        <v>43</v>
      </c>
      <c r="C12" s="1">
        <v>40</v>
      </c>
      <c r="D12" s="1">
        <v>65</v>
      </c>
      <c r="E12" s="1">
        <v>59</v>
      </c>
      <c r="F12" s="1">
        <v>63</v>
      </c>
      <c r="G12" s="1">
        <v>56</v>
      </c>
      <c r="H12" s="1">
        <v>68</v>
      </c>
    </row>
    <row r="13" spans="1:10" x14ac:dyDescent="0.35">
      <c r="A13" s="1"/>
      <c r="B13" s="1">
        <v>28</v>
      </c>
      <c r="C13" s="1">
        <v>51</v>
      </c>
      <c r="D13" s="1">
        <v>43</v>
      </c>
      <c r="E13" s="1">
        <v>54</v>
      </c>
      <c r="F13" s="1">
        <v>61</v>
      </c>
      <c r="G13" s="1">
        <v>56</v>
      </c>
      <c r="H13" s="1">
        <v>69</v>
      </c>
    </row>
    <row r="14" spans="1:10" ht="18.5" x14ac:dyDescent="0.45">
      <c r="A14" s="1"/>
      <c r="B14" s="1">
        <v>41</v>
      </c>
      <c r="C14" s="1">
        <v>41</v>
      </c>
      <c r="D14" s="1">
        <v>56</v>
      </c>
      <c r="E14" s="1">
        <v>58</v>
      </c>
      <c r="F14" s="1">
        <v>57</v>
      </c>
      <c r="G14" s="1">
        <v>55</v>
      </c>
      <c r="H14" s="1">
        <v>64</v>
      </c>
      <c r="J14" s="5" t="s">
        <v>15</v>
      </c>
    </row>
    <row r="15" spans="1:10" x14ac:dyDescent="0.35">
      <c r="A15" s="1"/>
      <c r="B15" s="1">
        <v>40</v>
      </c>
      <c r="C15" s="1">
        <v>43</v>
      </c>
      <c r="D15" s="1">
        <v>62</v>
      </c>
      <c r="E15" s="1">
        <v>67</v>
      </c>
      <c r="F15" s="1">
        <v>54</v>
      </c>
      <c r="G15" s="1">
        <v>59</v>
      </c>
      <c r="H15" s="1">
        <v>57</v>
      </c>
    </row>
    <row r="16" spans="1:10" x14ac:dyDescent="0.35">
      <c r="A16" s="1"/>
      <c r="B16" s="1">
        <v>43</v>
      </c>
      <c r="C16" s="1">
        <v>47</v>
      </c>
      <c r="D16" s="1">
        <v>51</v>
      </c>
      <c r="E16" s="1">
        <v>60</v>
      </c>
      <c r="F16" s="1">
        <v>57</v>
      </c>
      <c r="G16" s="1">
        <v>59</v>
      </c>
      <c r="H16" s="1">
        <v>65</v>
      </c>
    </row>
    <row r="17" spans="1:8" x14ac:dyDescent="0.35">
      <c r="A17" s="1"/>
      <c r="B17" s="1">
        <v>37</v>
      </c>
      <c r="C17" s="1">
        <v>49</v>
      </c>
      <c r="D17" s="1">
        <v>61</v>
      </c>
      <c r="E17" s="1">
        <v>59</v>
      </c>
      <c r="F17" s="1">
        <v>53</v>
      </c>
      <c r="G17" s="1">
        <v>60</v>
      </c>
      <c r="H17" s="1">
        <v>58</v>
      </c>
    </row>
    <row r="18" spans="1:8" x14ac:dyDescent="0.35">
      <c r="A18" s="1"/>
      <c r="B18" s="1">
        <v>41</v>
      </c>
      <c r="C18" s="1">
        <v>45</v>
      </c>
      <c r="D18" s="1">
        <v>57</v>
      </c>
      <c r="E18" s="1">
        <v>57</v>
      </c>
      <c r="F18" s="1">
        <v>61</v>
      </c>
      <c r="G18" s="1">
        <v>56</v>
      </c>
      <c r="H18" s="1">
        <v>65</v>
      </c>
    </row>
    <row r="19" spans="1:8" x14ac:dyDescent="0.35">
      <c r="A19" s="1"/>
      <c r="B19" s="1">
        <v>39</v>
      </c>
      <c r="C19" s="1">
        <v>47</v>
      </c>
      <c r="D19" s="1">
        <v>55</v>
      </c>
      <c r="E19" s="1">
        <v>64</v>
      </c>
      <c r="F19" s="1">
        <v>43</v>
      </c>
      <c r="G19" s="1">
        <v>45</v>
      </c>
      <c r="H19" s="1">
        <v>81</v>
      </c>
    </row>
    <row r="20" spans="1:8" x14ac:dyDescent="0.35">
      <c r="A20" s="1"/>
      <c r="B20" s="1">
        <v>41</v>
      </c>
      <c r="C20" s="1">
        <v>52</v>
      </c>
      <c r="D20" s="1">
        <v>56</v>
      </c>
      <c r="E20" s="1">
        <v>55</v>
      </c>
      <c r="F20" s="1">
        <v>60</v>
      </c>
      <c r="G20" s="1">
        <v>61</v>
      </c>
      <c r="H20" s="1">
        <v>71</v>
      </c>
    </row>
    <row r="21" spans="1:8" x14ac:dyDescent="0.35">
      <c r="A21" s="1"/>
      <c r="B21" s="1">
        <v>41</v>
      </c>
      <c r="C21" s="1">
        <v>53</v>
      </c>
      <c r="D21" s="1">
        <v>63</v>
      </c>
      <c r="E21" s="1">
        <v>59</v>
      </c>
      <c r="F21" s="1">
        <v>62</v>
      </c>
      <c r="G21" s="1">
        <v>46</v>
      </c>
      <c r="H21" s="1">
        <v>63</v>
      </c>
    </row>
    <row r="22" spans="1:8" x14ac:dyDescent="0.35">
      <c r="A22" s="1"/>
      <c r="B22" s="1">
        <v>41</v>
      </c>
      <c r="C22" s="1">
        <v>50</v>
      </c>
      <c r="D22" s="1">
        <v>50</v>
      </c>
      <c r="E22" s="1">
        <v>68</v>
      </c>
      <c r="F22" s="1">
        <v>58</v>
      </c>
      <c r="G22" s="1">
        <v>71</v>
      </c>
      <c r="H22" s="1">
        <v>78</v>
      </c>
    </row>
    <row r="23" spans="1:8" x14ac:dyDescent="0.35">
      <c r="A23" s="1"/>
      <c r="B23" s="1">
        <v>40</v>
      </c>
      <c r="C23" s="1">
        <v>47</v>
      </c>
      <c r="D23" s="1">
        <v>59</v>
      </c>
      <c r="E23" s="1">
        <v>48</v>
      </c>
      <c r="F23" s="1">
        <v>53</v>
      </c>
      <c r="G23" s="1">
        <v>73</v>
      </c>
      <c r="H23" s="1">
        <v>68</v>
      </c>
    </row>
    <row r="24" spans="1:8" x14ac:dyDescent="0.35">
      <c r="A24" s="1"/>
      <c r="B24" s="1">
        <v>42</v>
      </c>
      <c r="C24" s="1">
        <v>50</v>
      </c>
      <c r="D24" s="1">
        <v>50</v>
      </c>
      <c r="E24" s="1">
        <v>60</v>
      </c>
      <c r="F24" s="1">
        <v>65</v>
      </c>
      <c r="G24" s="1">
        <v>72</v>
      </c>
      <c r="H24" s="1">
        <v>75</v>
      </c>
    </row>
    <row r="25" spans="1:8" x14ac:dyDescent="0.35">
      <c r="A25" s="1"/>
      <c r="B25" s="1">
        <v>39</v>
      </c>
      <c r="C25" s="1">
        <v>49</v>
      </c>
      <c r="D25" s="1">
        <v>51</v>
      </c>
      <c r="E25" s="1">
        <v>69</v>
      </c>
      <c r="F25" s="1">
        <v>62</v>
      </c>
      <c r="G25" s="1">
        <v>48</v>
      </c>
      <c r="H25" s="1">
        <v>60</v>
      </c>
    </row>
    <row r="26" spans="1:8" x14ac:dyDescent="0.35">
      <c r="A26" s="1"/>
      <c r="B26" s="1">
        <f t="shared" ref="B26:H26" si="0">AVERAGE(B6:B25)</f>
        <v>39.799999999999997</v>
      </c>
      <c r="C26" s="1">
        <f t="shared" si="0"/>
        <v>47.6</v>
      </c>
      <c r="D26" s="1">
        <f t="shared" si="0"/>
        <v>55</v>
      </c>
      <c r="E26" s="1">
        <f t="shared" si="0"/>
        <v>58.5</v>
      </c>
      <c r="F26" s="1">
        <f t="shared" si="0"/>
        <v>57.7</v>
      </c>
      <c r="G26" s="1">
        <f t="shared" si="0"/>
        <v>59.55</v>
      </c>
      <c r="H26" s="1">
        <f t="shared" si="0"/>
        <v>66</v>
      </c>
    </row>
    <row r="27" spans="1:8" x14ac:dyDescent="0.35">
      <c r="A27" s="3" t="s">
        <v>10</v>
      </c>
      <c r="B27" s="1"/>
      <c r="C27" s="1">
        <f t="shared" ref="C27:H27" si="1">C26-39.8</f>
        <v>7.8000000000000043</v>
      </c>
      <c r="D27" s="1">
        <f t="shared" si="1"/>
        <v>15.200000000000003</v>
      </c>
      <c r="E27" s="1">
        <f t="shared" si="1"/>
        <v>18.700000000000003</v>
      </c>
      <c r="F27" s="1">
        <f t="shared" si="1"/>
        <v>17.900000000000006</v>
      </c>
      <c r="G27" s="1">
        <f t="shared" si="1"/>
        <v>19.75</v>
      </c>
      <c r="H27" s="1">
        <f t="shared" si="1"/>
        <v>26.200000000000003</v>
      </c>
    </row>
    <row r="28" spans="1:8" x14ac:dyDescent="0.35">
      <c r="A28" s="3" t="s">
        <v>7</v>
      </c>
      <c r="B28" s="1"/>
      <c r="C28" s="2">
        <f t="shared" ref="C28:H28" si="2">C27*100/39.8</f>
        <v>19.597989949748758</v>
      </c>
      <c r="D28" s="2">
        <f t="shared" si="2"/>
        <v>38.190954773869358</v>
      </c>
      <c r="E28" s="2">
        <f t="shared" si="2"/>
        <v>46.984924623115589</v>
      </c>
      <c r="F28" s="2">
        <f t="shared" si="2"/>
        <v>44.974874371859308</v>
      </c>
      <c r="G28" s="2">
        <f t="shared" si="2"/>
        <v>49.62311557788945</v>
      </c>
      <c r="H28" s="2">
        <f t="shared" si="2"/>
        <v>65.829145728643226</v>
      </c>
    </row>
    <row r="29" spans="1:8" x14ac:dyDescent="0.35">
      <c r="A29" s="3" t="s">
        <v>8</v>
      </c>
    </row>
    <row r="53" spans="1:1" x14ac:dyDescent="0.35">
      <c r="A53" t="s">
        <v>13</v>
      </c>
    </row>
    <row r="54" spans="1:1" x14ac:dyDescent="0.35">
      <c r="A54" t="s">
        <v>14</v>
      </c>
    </row>
  </sheetData>
  <sheetProtection algorithmName="SHA-512" hashValue="yubzmTiTQQkn3g13UY+2S2a4GT80/HY9C1BJg3l9s3t3i7ssY5Xa0etEUzSyzXUcOhGdi/INlXRr8K1u8oiGMw==" saltValue="4WYtK4+Usb2Xby+G6/05VA==" spinCount="100000" sheet="1" objects="1" scenarios="1"/>
  <protectedRanges>
    <protectedRange algorithmName="SHA-512" hashValue="ZZjYR+tf7myHGYrW05j7Ktln4ApYCp5dhg7NdFyBG2xrG/ZPBtC7Myii1MY7dgdRMI5WHWVHR1BtfYTagUcxdg==" saltValue="0NGmcPyAP4C981ZX2qnxRA==" spinCount="100000" sqref="A5 B4:H28 A7:A29" name="Data"/>
  </protectedRange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Data til aktivitet 5.3.</vt:lpstr>
      <vt:lpstr>Supplerende forsøg -næringsstof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Kresten</dc:creator>
  <cp:lastModifiedBy>JBB</cp:lastModifiedBy>
  <dcterms:created xsi:type="dcterms:W3CDTF">2018-10-01T20:50:56Z</dcterms:created>
  <dcterms:modified xsi:type="dcterms:W3CDTF">2018-10-12T10:26:04Z</dcterms:modified>
</cp:coreProperties>
</file>